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 этап" sheetId="7" r:id="rId1"/>
  </sheets>
  <calcPr calcId="144525"/>
</workbook>
</file>

<file path=xl/calcChain.xml><?xml version="1.0" encoding="utf-8"?>
<calcChain xmlns="http://schemas.openxmlformats.org/spreadsheetml/2006/main">
  <c r="F41" i="7" l="1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8" i="7"/>
  <c r="D26" i="7"/>
  <c r="D25" i="7"/>
  <c r="D27" i="7" s="1"/>
  <c r="D24" i="7"/>
  <c r="D23" i="7"/>
  <c r="D22" i="7"/>
  <c r="D21" i="7"/>
  <c r="D20" i="7"/>
  <c r="D19" i="7"/>
  <c r="D18" i="7"/>
  <c r="D17" i="7"/>
  <c r="D16" i="7"/>
  <c r="D29" i="7" l="1"/>
</calcChain>
</file>

<file path=xl/sharedStrings.xml><?xml version="1.0" encoding="utf-8"?>
<sst xmlns="http://schemas.openxmlformats.org/spreadsheetml/2006/main" count="69" uniqueCount="68">
  <si>
    <t>1 этап диспансеризации</t>
  </si>
  <si>
    <t>Возраст (лет)</t>
  </si>
  <si>
    <t>Код</t>
  </si>
  <si>
    <t>Мужчины, руб.</t>
  </si>
  <si>
    <t>Женщины, руб.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</si>
  <si>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</si>
  <si>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</si>
  <si>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</si>
  <si>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</si>
  <si>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</si>
  <si>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</si>
  <si>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</si>
  <si>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</si>
  <si>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</si>
  <si>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</si>
  <si>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</si>
  <si>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</si>
  <si>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</si>
  <si>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</si>
  <si>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36.42</t>
  </si>
  <si>
    <t>37.42</t>
  </si>
  <si>
    <t>36.45</t>
  </si>
  <si>
    <t>37.45</t>
  </si>
  <si>
    <t>36.48</t>
  </si>
  <si>
    <t>37.48</t>
  </si>
  <si>
    <t>36.51</t>
  </si>
  <si>
    <t>37.51</t>
  </si>
  <si>
    <t>36.54</t>
  </si>
  <si>
    <t>37.54</t>
  </si>
  <si>
    <t>36.57</t>
  </si>
  <si>
    <t>37.57</t>
  </si>
  <si>
    <t>36.60</t>
  </si>
  <si>
    <t>37.60</t>
  </si>
  <si>
    <t>36.63</t>
  </si>
  <si>
    <t>37.63</t>
  </si>
  <si>
    <t>36.66</t>
  </si>
  <si>
    <t>37.66</t>
  </si>
  <si>
    <t>36.69</t>
  </si>
  <si>
    <t>37.69</t>
  </si>
  <si>
    <t>36.72</t>
  </si>
  <si>
    <t>37.72</t>
  </si>
  <si>
    <t>36.75</t>
  </si>
  <si>
    <t>37.75</t>
  </si>
  <si>
    <t>36.78</t>
  </si>
  <si>
    <t>37.78</t>
  </si>
  <si>
    <t>36.81</t>
  </si>
  <si>
    <t>37.81</t>
  </si>
  <si>
    <t>36.84</t>
  </si>
  <si>
    <t>37.84</t>
  </si>
  <si>
    <t>36.87</t>
  </si>
  <si>
    <t>37.87</t>
  </si>
  <si>
    <t>36.90</t>
  </si>
  <si>
    <t>37.90</t>
  </si>
  <si>
    <t>36.93</t>
  </si>
  <si>
    <t>37.93</t>
  </si>
  <si>
    <t>36.96</t>
  </si>
  <si>
    <t>37.96</t>
  </si>
  <si>
    <t>36.99</t>
  </si>
  <si>
    <t>37.99</t>
  </si>
  <si>
    <t>к Тарифному соглашению  в системе ОМС ЕАО на 2017 год</t>
  </si>
  <si>
    <t>от "29" декабря 2016 года</t>
  </si>
  <si>
    <t>к Тарифному соглашению в системе ОМС ЕАО</t>
  </si>
  <si>
    <t>"Приложение № 17</t>
  </si>
  <si>
    <t>Тарифы на проведение диспансеризации определенных групп взрослого населения на 2017 год  для мобильных бригад</t>
  </si>
  <si>
    <t>2 764,40".</t>
  </si>
  <si>
    <t>Приложение № 3</t>
  </si>
  <si>
    <t>к дополнительному соглашению № 4</t>
  </si>
  <si>
    <t>от "27 "марта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</si>
</sst>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3" fontId="1" fillId="0" borderId="1" xfId="0" applyNumberFormat="1" applyFont="1" applyBorder="1"/>
    <xf numFmtId="43" fontId="2" fillId="0" borderId="1" xfId="0" applyNumberFormat="1" applyFont="1" applyBorder="1"/>
    <xf numFmtId="0" fontId="3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43" fontId="1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U42"/>
  <sheetViews>
    <sheetView tabSelected="1" view="pageBreakPreview" zoomScale="60" zoomScaleNormal="100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M17" sqref="L17:M17"/>
    </sheetView>
  </sheetViews>
  <sheetFormatPr defaultRowHeight="15" x14ac:dyDescent="0.25"/>
  <cols>
    <col min="4" max="4" width="16" bestFit="1" customWidth="1"/>
    <col min="6" max="6" width="16.140625" bestFit="1" customWidth="1"/>
  </cols>
  <sheetData>
    <row r="1" spans="1:21" x14ac:dyDescent="0.25">
      <c r="E1" s="10"/>
      <c r="F1" s="12" t="s">
        <v>65</v>
      </c>
      <c r="G1" s="12"/>
      <c r="H1" s="12"/>
    </row>
    <row r="2" spans="1:21" x14ac:dyDescent="0.25">
      <c r="E2" s="20" t="s">
        <v>66</v>
      </c>
      <c r="F2" s="20"/>
      <c r="G2" s="20"/>
      <c r="H2" s="20"/>
    </row>
    <row r="3" spans="1:21" x14ac:dyDescent="0.25">
      <c r="D3" s="20" t="s">
        <v>61</v>
      </c>
      <c r="E3" s="20"/>
      <c r="F3" s="20"/>
      <c r="G3" s="20"/>
      <c r="H3" s="20"/>
    </row>
    <row r="4" spans="1:21" x14ac:dyDescent="0.25">
      <c r="E4" s="20" t="s">
        <v>67</v>
      </c>
      <c r="F4" s="20"/>
      <c r="G4" s="20"/>
      <c r="H4" s="20"/>
    </row>
    <row r="6" spans="1:21" x14ac:dyDescent="0.25">
      <c r="A6" s="13" t="s">
        <v>62</v>
      </c>
      <c r="B6" s="13"/>
      <c r="C6" s="13"/>
      <c r="D6" s="13"/>
      <c r="E6" s="13"/>
      <c r="F6" s="13"/>
      <c r="G6" s="13"/>
      <c r="H6" s="13"/>
    </row>
    <row r="7" spans="1:21" x14ac:dyDescent="0.25">
      <c r="A7" s="21" t="s">
        <v>59</v>
      </c>
      <c r="B7" s="21"/>
      <c r="C7" s="21"/>
      <c r="D7" s="21"/>
      <c r="E7" s="21"/>
      <c r="F7" s="21"/>
      <c r="G7" s="21"/>
      <c r="H7" s="21"/>
    </row>
    <row r="8" spans="1:21" x14ac:dyDescent="0.25">
      <c r="A8" s="13" t="s">
        <v>60</v>
      </c>
      <c r="B8" s="13"/>
      <c r="C8" s="13"/>
      <c r="D8" s="13"/>
      <c r="E8" s="13"/>
      <c r="F8" s="13"/>
      <c r="G8" s="13"/>
      <c r="H8" s="13"/>
    </row>
    <row r="9" spans="1:21" ht="18.75" x14ac:dyDescent="0.3">
      <c r="A9" s="1"/>
      <c r="B9" s="2"/>
      <c r="C9" s="2"/>
      <c r="D9" s="1"/>
      <c r="E9" s="1"/>
      <c r="F9" s="3"/>
      <c r="G9" s="3"/>
      <c r="H9" s="3"/>
    </row>
    <row r="10" spans="1:21" ht="15" customHeight="1" x14ac:dyDescent="0.25">
      <c r="A10" s="19" t="s">
        <v>63</v>
      </c>
      <c r="B10" s="19"/>
      <c r="C10" s="19"/>
      <c r="D10" s="19"/>
      <c r="E10" s="19"/>
      <c r="F10" s="19"/>
      <c r="G10" s="19"/>
      <c r="H10" s="19"/>
      <c r="I10" s="9">
        <v>1.06</v>
      </c>
    </row>
    <row r="11" spans="1:21" ht="18.75" customHeight="1" x14ac:dyDescent="0.25">
      <c r="A11" s="19"/>
      <c r="B11" s="19"/>
      <c r="C11" s="19"/>
      <c r="D11" s="19"/>
      <c r="E11" s="19"/>
      <c r="F11" s="19"/>
      <c r="G11" s="19"/>
      <c r="H11" s="19"/>
      <c r="N11" s="8"/>
      <c r="O11" s="8"/>
      <c r="P11" s="8"/>
      <c r="Q11" s="8"/>
      <c r="R11" s="8"/>
      <c r="S11" s="8"/>
      <c r="T11" s="8"/>
      <c r="U11" s="8"/>
    </row>
    <row r="12" spans="1:21" ht="15.75" x14ac:dyDescent="0.25">
      <c r="A12" s="19"/>
      <c r="B12" s="19"/>
      <c r="C12" s="19"/>
      <c r="D12" s="19"/>
      <c r="E12" s="19"/>
      <c r="F12" s="19"/>
      <c r="G12" s="19"/>
      <c r="H12" s="19"/>
      <c r="N12" s="8"/>
      <c r="O12" s="8"/>
      <c r="P12" s="8"/>
      <c r="Q12" s="8"/>
      <c r="R12" s="8"/>
      <c r="S12" s="8"/>
      <c r="T12" s="8"/>
      <c r="U12" s="8"/>
    </row>
    <row r="13" spans="1:21" ht="18.75" x14ac:dyDescent="0.3">
      <c r="A13" s="1"/>
      <c r="B13" s="14" t="s">
        <v>0</v>
      </c>
      <c r="C13" s="14"/>
      <c r="D13" s="14"/>
      <c r="E13" s="14"/>
      <c r="F13" s="14"/>
      <c r="G13" s="1"/>
      <c r="H13" s="1"/>
    </row>
    <row r="14" spans="1:21" ht="18.75" x14ac:dyDescent="0.3">
      <c r="A14" s="1"/>
      <c r="B14" s="15" t="s">
        <v>1</v>
      </c>
      <c r="C14" s="16" t="s">
        <v>2</v>
      </c>
      <c r="D14" s="18" t="s">
        <v>3</v>
      </c>
      <c r="E14" s="16" t="s">
        <v>2</v>
      </c>
      <c r="F14" s="18" t="s">
        <v>4</v>
      </c>
      <c r="G14" s="1"/>
      <c r="H14" s="1"/>
    </row>
    <row r="15" spans="1:21" ht="18.75" x14ac:dyDescent="0.3">
      <c r="A15" s="1"/>
      <c r="B15" s="15"/>
      <c r="C15" s="17"/>
      <c r="D15" s="18"/>
      <c r="E15" s="17"/>
      <c r="F15" s="18"/>
      <c r="G15" s="1"/>
      <c r="H15" s="1"/>
    </row>
    <row r="16" spans="1:21" ht="18.75" x14ac:dyDescent="0.3">
      <c r="A16" s="1"/>
      <c r="B16" s="4">
        <v>21</v>
      </c>
      <c r="C16" s="5" t="s">
        <v>5</v>
      </c>
      <c r="D16" s="7">
        <f>1198.86*1.3</f>
        <v>1558.518</v>
      </c>
      <c r="E16" s="5" t="s">
        <v>6</v>
      </c>
      <c r="F16" s="6">
        <f t="shared" ref="F16:F21" si="0">1312.56*1.3</f>
        <v>1706.328</v>
      </c>
      <c r="G16" s="1"/>
      <c r="H16" s="1"/>
    </row>
    <row r="17" spans="1:8" ht="18.75" x14ac:dyDescent="0.3">
      <c r="A17" s="1"/>
      <c r="B17" s="4">
        <v>24</v>
      </c>
      <c r="C17" s="5" t="s">
        <v>7</v>
      </c>
      <c r="D17" s="7">
        <f>1198.86*1.3</f>
        <v>1558.518</v>
      </c>
      <c r="E17" s="5" t="s">
        <v>8</v>
      </c>
      <c r="F17" s="6">
        <f t="shared" si="0"/>
        <v>1706.328</v>
      </c>
      <c r="G17" s="1"/>
      <c r="H17" s="1"/>
    </row>
    <row r="18" spans="1:8" ht="18.75" x14ac:dyDescent="0.3">
      <c r="A18" s="1"/>
      <c r="B18" s="4">
        <v>27</v>
      </c>
      <c r="C18" s="5" t="s">
        <v>9</v>
      </c>
      <c r="D18" s="7">
        <f>1198.86*1.3</f>
        <v>1558.518</v>
      </c>
      <c r="E18" s="5" t="s">
        <v>10</v>
      </c>
      <c r="F18" s="6">
        <f t="shared" si="0"/>
        <v>1706.328</v>
      </c>
      <c r="G18" s="1"/>
      <c r="H18" s="1"/>
    </row>
    <row r="19" spans="1:8" ht="18.75" x14ac:dyDescent="0.3">
      <c r="A19" s="1"/>
      <c r="B19" s="4">
        <v>30</v>
      </c>
      <c r="C19" s="5" t="s">
        <v>11</v>
      </c>
      <c r="D19" s="7">
        <f>1198.86*1.3</f>
        <v>1558.518</v>
      </c>
      <c r="E19" s="5" t="s">
        <v>12</v>
      </c>
      <c r="F19" s="6">
        <f t="shared" si="0"/>
        <v>1706.328</v>
      </c>
      <c r="G19" s="1"/>
      <c r="H19" s="1"/>
    </row>
    <row r="20" spans="1:8" ht="18.75" x14ac:dyDescent="0.3">
      <c r="A20" s="1"/>
      <c r="B20" s="4">
        <v>33</v>
      </c>
      <c r="C20" s="5" t="s">
        <v>13</v>
      </c>
      <c r="D20" s="7">
        <f>1198.86*1.3</f>
        <v>1558.518</v>
      </c>
      <c r="E20" s="5" t="s">
        <v>14</v>
      </c>
      <c r="F20" s="6">
        <f t="shared" si="0"/>
        <v>1706.328</v>
      </c>
      <c r="G20" s="1"/>
      <c r="H20" s="1"/>
    </row>
    <row r="21" spans="1:8" ht="18.75" x14ac:dyDescent="0.3">
      <c r="A21" s="1"/>
      <c r="B21" s="4">
        <v>36</v>
      </c>
      <c r="C21" s="5" t="s">
        <v>15</v>
      </c>
      <c r="D21" s="7">
        <f>1479.03*1.3</f>
        <v>1922.739</v>
      </c>
      <c r="E21" s="5" t="s">
        <v>16</v>
      </c>
      <c r="F21" s="6">
        <f t="shared" si="0"/>
        <v>1706.328</v>
      </c>
      <c r="G21" s="1"/>
      <c r="H21" s="1"/>
    </row>
    <row r="22" spans="1:8" ht="18.75" x14ac:dyDescent="0.3">
      <c r="A22" s="1"/>
      <c r="B22" s="4">
        <v>39</v>
      </c>
      <c r="C22" s="5" t="s">
        <v>17</v>
      </c>
      <c r="D22" s="7">
        <f>2158.93*1.3</f>
        <v>2806.6089999999999</v>
      </c>
      <c r="E22" s="5" t="s">
        <v>18</v>
      </c>
      <c r="F22" s="6">
        <f>2677.69*1.3</f>
        <v>3480.9970000000003</v>
      </c>
      <c r="G22" s="1"/>
      <c r="H22" s="1"/>
    </row>
    <row r="23" spans="1:8" ht="18.75" x14ac:dyDescent="0.3">
      <c r="A23" s="1"/>
      <c r="B23" s="4">
        <v>42</v>
      </c>
      <c r="C23" s="5" t="s">
        <v>19</v>
      </c>
      <c r="D23" s="7">
        <f>1487.37*1.3</f>
        <v>1933.5809999999999</v>
      </c>
      <c r="E23" s="5" t="s">
        <v>20</v>
      </c>
      <c r="F23" s="6">
        <f>1858.82*1.3</f>
        <v>2416.4659999999999</v>
      </c>
      <c r="G23" s="1"/>
      <c r="H23" s="1"/>
    </row>
    <row r="24" spans="1:8" ht="18.75" x14ac:dyDescent="0.3">
      <c r="A24" s="1"/>
      <c r="B24" s="4">
        <v>45</v>
      </c>
      <c r="C24" s="5" t="s">
        <v>21</v>
      </c>
      <c r="D24" s="7">
        <f>2158.93*1.3</f>
        <v>2806.6089999999999</v>
      </c>
      <c r="E24" s="5" t="s">
        <v>22</v>
      </c>
      <c r="F24" s="6">
        <f>2701.89*1.3</f>
        <v>3512.4569999999999</v>
      </c>
      <c r="G24" s="1"/>
      <c r="H24" s="1"/>
    </row>
    <row r="25" spans="1:8" ht="18.75" x14ac:dyDescent="0.3">
      <c r="A25" s="1"/>
      <c r="B25" s="4">
        <v>48</v>
      </c>
      <c r="C25" s="5" t="s">
        <v>23</v>
      </c>
      <c r="D25" s="7">
        <f>1619.96*1.3</f>
        <v>2105.9480000000003</v>
      </c>
      <c r="E25" s="5" t="s">
        <v>24</v>
      </c>
      <c r="F25" s="6">
        <f>2138.93*1.3</f>
        <v>2780.6089999999999</v>
      </c>
      <c r="G25" s="1"/>
      <c r="H25" s="1"/>
    </row>
    <row r="26" spans="1:8" ht="18.75" x14ac:dyDescent="0.3">
      <c r="A26" s="1"/>
      <c r="B26" s="4">
        <v>51</v>
      </c>
      <c r="C26" s="5" t="s">
        <v>25</v>
      </c>
      <c r="D26" s="7">
        <f>2357.94*1.3</f>
        <v>3065.3220000000001</v>
      </c>
      <c r="E26" s="5" t="s">
        <v>26</v>
      </c>
      <c r="F26" s="6">
        <f>2898.16*1.3</f>
        <v>3767.6079999999997</v>
      </c>
      <c r="G26" s="1"/>
      <c r="H26" s="1"/>
    </row>
    <row r="27" spans="1:8" ht="18.75" x14ac:dyDescent="0.3">
      <c r="A27" s="1"/>
      <c r="B27" s="4">
        <v>54</v>
      </c>
      <c r="C27" s="5" t="s">
        <v>27</v>
      </c>
      <c r="D27" s="7">
        <f>D25</f>
        <v>2105.9480000000003</v>
      </c>
      <c r="E27" s="5" t="s">
        <v>28</v>
      </c>
      <c r="F27" s="6">
        <f>2138.93*1.3</f>
        <v>2780.6089999999999</v>
      </c>
      <c r="G27" s="1"/>
      <c r="H27" s="1"/>
    </row>
    <row r="28" spans="1:8" ht="18.75" x14ac:dyDescent="0.3">
      <c r="A28" s="1"/>
      <c r="B28" s="4">
        <v>57</v>
      </c>
      <c r="C28" s="5" t="s">
        <v>29</v>
      </c>
      <c r="D28" s="7">
        <f>2357.94*1.3</f>
        <v>3065.3220000000001</v>
      </c>
      <c r="E28" s="5" t="s">
        <v>30</v>
      </c>
      <c r="F28" s="6">
        <f>2898.16*1.3</f>
        <v>3767.6079999999997</v>
      </c>
      <c r="G28" s="1"/>
      <c r="H28" s="1"/>
    </row>
    <row r="29" spans="1:8" ht="18.75" x14ac:dyDescent="0.3">
      <c r="A29" s="1"/>
      <c r="B29" s="4">
        <v>60</v>
      </c>
      <c r="C29" s="5" t="s">
        <v>31</v>
      </c>
      <c r="D29" s="7">
        <f>D25</f>
        <v>2105.9480000000003</v>
      </c>
      <c r="E29" s="5" t="s">
        <v>32</v>
      </c>
      <c r="F29" s="6">
        <f>2138.93*1.3</f>
        <v>2780.6089999999999</v>
      </c>
      <c r="G29" s="1"/>
      <c r="H29" s="1"/>
    </row>
    <row r="30" spans="1:8" ht="18.75" x14ac:dyDescent="0.3">
      <c r="A30" s="1"/>
      <c r="B30" s="4">
        <v>63</v>
      </c>
      <c r="C30" s="5" t="s">
        <v>33</v>
      </c>
      <c r="D30" s="7">
        <f>2357.94*1.3</f>
        <v>3065.3220000000001</v>
      </c>
      <c r="E30" s="5" t="s">
        <v>34</v>
      </c>
      <c r="F30" s="6">
        <f>2898.16*1.3</f>
        <v>3767.6079999999997</v>
      </c>
      <c r="G30" s="1"/>
      <c r="H30" s="1"/>
    </row>
    <row r="31" spans="1:8" ht="18.75" x14ac:dyDescent="0.3">
      <c r="A31" s="1"/>
      <c r="B31" s="4">
        <v>66</v>
      </c>
      <c r="C31" s="5" t="s">
        <v>35</v>
      </c>
      <c r="D31" s="7">
        <f>1612.45*1.3</f>
        <v>2096.1849999999999</v>
      </c>
      <c r="E31" s="5" t="s">
        <v>36</v>
      </c>
      <c r="F31" s="6">
        <f>2131.7*1.3</f>
        <v>2771.21</v>
      </c>
      <c r="G31" s="1"/>
      <c r="H31" s="1"/>
    </row>
    <row r="32" spans="1:8" ht="18.75" x14ac:dyDescent="0.3">
      <c r="A32" s="1"/>
      <c r="B32" s="4">
        <v>69</v>
      </c>
      <c r="C32" s="5" t="s">
        <v>37</v>
      </c>
      <c r="D32" s="7">
        <f>2353.96*1.3</f>
        <v>3060.1480000000001</v>
      </c>
      <c r="E32" s="5" t="s">
        <v>38</v>
      </c>
      <c r="F32" s="6">
        <f>2690.42*1.3</f>
        <v>3497.5460000000003</v>
      </c>
      <c r="G32" s="1"/>
      <c r="H32" s="1"/>
    </row>
    <row r="33" spans="1:8" ht="18.75" x14ac:dyDescent="0.3">
      <c r="A33" s="1"/>
      <c r="B33" s="4">
        <v>72</v>
      </c>
      <c r="C33" s="5" t="s">
        <v>39</v>
      </c>
      <c r="D33" s="7">
        <f>1612.45*1.3</f>
        <v>2096.1849999999999</v>
      </c>
      <c r="E33" s="5" t="s">
        <v>40</v>
      </c>
      <c r="F33" s="6">
        <f>1904.95*1.3</f>
        <v>2476.4349999999999</v>
      </c>
      <c r="G33" s="1"/>
      <c r="H33" s="1"/>
    </row>
    <row r="34" spans="1:8" ht="18.75" x14ac:dyDescent="0.3">
      <c r="A34" s="1"/>
      <c r="B34" s="4">
        <v>75</v>
      </c>
      <c r="C34" s="5" t="s">
        <v>41</v>
      </c>
      <c r="D34" s="7">
        <f>2353.96*1.3</f>
        <v>3060.1480000000001</v>
      </c>
      <c r="E34" s="5" t="s">
        <v>42</v>
      </c>
      <c r="F34" s="6">
        <f>2711.37*1.3</f>
        <v>3524.7809999999999</v>
      </c>
      <c r="G34" s="1"/>
      <c r="H34" s="1"/>
    </row>
    <row r="35" spans="1:8" ht="18.75" x14ac:dyDescent="0.3">
      <c r="A35" s="1"/>
      <c r="B35" s="4">
        <v>78</v>
      </c>
      <c r="C35" s="5" t="s">
        <v>43</v>
      </c>
      <c r="D35" s="7">
        <f>1418.78*1.3</f>
        <v>1844.414</v>
      </c>
      <c r="E35" s="5" t="s">
        <v>44</v>
      </c>
      <c r="F35" s="6">
        <f>1376.31*1.3</f>
        <v>1789.203</v>
      </c>
      <c r="G35" s="1"/>
      <c r="H35" s="1"/>
    </row>
    <row r="36" spans="1:8" ht="18.75" x14ac:dyDescent="0.3">
      <c r="A36" s="1"/>
      <c r="B36" s="4">
        <v>81</v>
      </c>
      <c r="C36" s="5" t="s">
        <v>45</v>
      </c>
      <c r="D36" s="7">
        <f>2155.46*1.3</f>
        <v>2802.098</v>
      </c>
      <c r="E36" s="5" t="s">
        <v>46</v>
      </c>
      <c r="F36" s="6">
        <f>2126.46*1.3</f>
        <v>2764.3980000000001</v>
      </c>
      <c r="G36" s="1"/>
      <c r="H36" s="1"/>
    </row>
    <row r="37" spans="1:8" ht="18.75" x14ac:dyDescent="0.3">
      <c r="A37" s="1"/>
      <c r="B37" s="4">
        <v>84</v>
      </c>
      <c r="C37" s="5" t="s">
        <v>47</v>
      </c>
      <c r="D37" s="7">
        <f>1418.78*1.3</f>
        <v>1844.414</v>
      </c>
      <c r="E37" s="5" t="s">
        <v>48</v>
      </c>
      <c r="F37" s="6">
        <f>1376.31*1.3</f>
        <v>1789.203</v>
      </c>
      <c r="G37" s="1"/>
      <c r="H37" s="1"/>
    </row>
    <row r="38" spans="1:8" ht="18.75" x14ac:dyDescent="0.3">
      <c r="A38" s="1"/>
      <c r="B38" s="4">
        <v>87</v>
      </c>
      <c r="C38" s="5" t="s">
        <v>49</v>
      </c>
      <c r="D38" s="7">
        <f>2155.46*1.3</f>
        <v>2802.098</v>
      </c>
      <c r="E38" s="5" t="s">
        <v>50</v>
      </c>
      <c r="F38" s="6">
        <f>2126.46*1.3</f>
        <v>2764.3980000000001</v>
      </c>
      <c r="G38" s="1"/>
      <c r="H38" s="1"/>
    </row>
    <row r="39" spans="1:8" ht="18.75" x14ac:dyDescent="0.3">
      <c r="A39" s="1"/>
      <c r="B39" s="4">
        <v>90</v>
      </c>
      <c r="C39" s="5" t="s">
        <v>51</v>
      </c>
      <c r="D39" s="7">
        <f>1418.78*1.3</f>
        <v>1844.414</v>
      </c>
      <c r="E39" s="5" t="s">
        <v>52</v>
      </c>
      <c r="F39" s="6">
        <f>1376.31*1.3</f>
        <v>1789.203</v>
      </c>
      <c r="G39" s="1"/>
      <c r="H39" s="1"/>
    </row>
    <row r="40" spans="1:8" ht="18.75" x14ac:dyDescent="0.3">
      <c r="A40" s="1"/>
      <c r="B40" s="4">
        <v>93</v>
      </c>
      <c r="C40" s="5" t="s">
        <v>53</v>
      </c>
      <c r="D40" s="7">
        <f>2155.46*1.3</f>
        <v>2802.098</v>
      </c>
      <c r="E40" s="5" t="s">
        <v>54</v>
      </c>
      <c r="F40" s="6">
        <f>2126.46*1.3</f>
        <v>2764.3980000000001</v>
      </c>
      <c r="G40" s="1"/>
      <c r="H40" s="1"/>
    </row>
    <row r="41" spans="1:8" ht="18.75" x14ac:dyDescent="0.3">
      <c r="A41" s="1"/>
      <c r="B41" s="4">
        <v>96</v>
      </c>
      <c r="C41" s="5" t="s">
        <v>55</v>
      </c>
      <c r="D41" s="7">
        <f>1418.78*1.3</f>
        <v>1844.414</v>
      </c>
      <c r="E41" s="5" t="s">
        <v>56</v>
      </c>
      <c r="F41" s="6">
        <f>1376.31*1.3</f>
        <v>1789.203</v>
      </c>
      <c r="G41" s="1"/>
      <c r="H41" s="1"/>
    </row>
    <row r="42" spans="1:8" ht="18.75" x14ac:dyDescent="0.3">
      <c r="A42" s="1"/>
      <c r="B42" s="4">
        <v>99</v>
      </c>
      <c r="C42" s="5" t="s">
        <v>57</v>
      </c>
      <c r="D42" s="7">
        <f>2155.46*1.3</f>
        <v>2802.098</v>
      </c>
      <c r="E42" s="5" t="s">
        <v>58</v>
      </c>
      <c r="F42" s="11" t="s">
        <v>64</v>
      </c>
      <c r="G42" s="1"/>
      <c r="H42" s="1"/>
    </row>
  </sheetData>
  <mergeCells count="14">
    <mergeCell ref="F1:H1"/>
    <mergeCell ref="A8:H8"/>
    <mergeCell ref="B13:F13"/>
    <mergeCell ref="B14:B15"/>
    <mergeCell ref="C14:C15"/>
    <mergeCell ref="D14:D15"/>
    <mergeCell ref="E14:E15"/>
    <mergeCell ref="F14:F15"/>
    <mergeCell ref="A10:H12"/>
    <mergeCell ref="E2:H2"/>
    <mergeCell ref="D3:H3"/>
    <mergeCell ref="E4:H4"/>
    <mergeCell ref="A6:H6"/>
    <mergeCell ref="A7:H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этап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2017-03-29T07:33:12Z</dcterms:modified>
</cp:coreProperties>
</file>